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V:\GK_Kristine\2025\Tarifi 2025\Lēmumprojekts ar piel. uz 20.10.2025\"/>
    </mc:Choice>
  </mc:AlternateContent>
  <xr:revisionPtr revIDLastSave="0" documentId="13_ncr:1_{840B2146-062B-4BF1-AC43-DBD6AB35567B}" xr6:coauthVersionLast="47" xr6:coauthVersionMax="47" xr10:uidLastSave="{00000000-0000-0000-0000-000000000000}"/>
  <bookViews>
    <workbookView xWindow="-120" yWindow="-120" windowWidth="29040" windowHeight="15720" xr2:uid="{91847ED8-80E5-4630-9D0A-CABEAF8BEE4B}"/>
  </bookViews>
  <sheets>
    <sheet name="20.piel.Programmu licencēšana " sheetId="1" r:id="rId1"/>
  </sheets>
  <definedNames>
    <definedName name="_2004.gads">#REF!</definedName>
    <definedName name="_2005.gads">#REF!</definedName>
    <definedName name="_2006.gads">#REF!</definedName>
    <definedName name="_2007.gads">#REF!</definedName>
    <definedName name="_2008.gads">#REF!</definedName>
    <definedName name="aaaa">#REF!</definedName>
    <definedName name="Excel_BuiltIn_Print_Area_1">#N/A</definedName>
    <definedName name="Excel_BuiltIn_Print_Area_2">#N/A</definedName>
    <definedName name="Excel_BuiltIn_Print_Area_3">#N/A</definedName>
    <definedName name="Excel_BuiltIn_Print_Area_4">#N/A</definedName>
    <definedName name="Excel_BuiltIn_Print_Titles_17">#N/A</definedName>
    <definedName name="Excel_BuiltIn_Sheet_Title_1">"Amatusar"</definedName>
    <definedName name="Excel_BuiltIn_Sheet_Title_2">"ekonomija"</definedName>
    <definedName name="Excel_BuiltIn_Sheet_Title_3">"funkcionala_str"</definedName>
    <definedName name="Excel_BuiltIn_Sheet_Title_4">"administrativa_str"</definedName>
    <definedName name="jj">#REF!</definedName>
    <definedName name="Kopavilkums">#REF!</definedName>
    <definedName name="op">#REF!</definedName>
    <definedName name="su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1" l="1"/>
  <c r="A16" i="1" s="1"/>
  <c r="A33" i="1"/>
  <c r="A32" i="1"/>
  <c r="A48" i="1"/>
  <c r="A49" i="1" s="1"/>
  <c r="A50" i="1" s="1"/>
  <c r="C45" i="1"/>
  <c r="C28" i="1"/>
  <c r="C13" i="1"/>
  <c r="C12" i="1"/>
  <c r="C10" i="1"/>
  <c r="A34" i="1" l="1"/>
  <c r="A35" i="1" s="1"/>
  <c r="A17" i="1"/>
  <c r="C46" i="1"/>
  <c r="C52" i="1" s="1"/>
  <c r="C11" i="1"/>
  <c r="C14" i="1" s="1"/>
  <c r="C16" i="1" s="1"/>
  <c r="C29" i="1"/>
  <c r="C32" i="1" s="1"/>
  <c r="C48" i="1" l="1"/>
  <c r="C53" i="1"/>
  <c r="E52" i="1"/>
  <c r="E53" i="1" s="1"/>
  <c r="E16" i="1"/>
  <c r="E17" i="1" s="1"/>
  <c r="C35" i="1"/>
  <c r="E34" i="1"/>
  <c r="E35" i="1" s="1"/>
</calcChain>
</file>

<file path=xl/sharedStrings.xml><?xml version="1.0" encoding="utf-8"?>
<sst xmlns="http://schemas.openxmlformats.org/spreadsheetml/2006/main" count="81" uniqueCount="50">
  <si>
    <t>Tarifa apmērs atkarīgs no ikgada Ventspils valstspilsētas pašvaldības noteiktās bāzes mēnešalgas likmes (rīkojums).  Šajā pielikumā aprēķināti minimālie tarifa apmēri, kuri katru gadu tiek pārrēķināti un apstiprināti ar Ventspils Izglītības pārvaldes rīkojumu , atbilstoši bāzes mēnešalgas likmes izmaiņām.</t>
  </si>
  <si>
    <t>Nr.p.k.</t>
  </si>
  <si>
    <t>Izmaksu postenis</t>
  </si>
  <si>
    <t>Izmaksas  viena maksas pakalpojuma nodrošināšanai, EUR</t>
  </si>
  <si>
    <t>Maksimālā tarifa robeža</t>
  </si>
  <si>
    <t xml:space="preserve">Bāzes mēnešalgas likme </t>
  </si>
  <si>
    <t>#</t>
  </si>
  <si>
    <t>Atalgojums *</t>
  </si>
  <si>
    <t>Aktuālā sociālā nodokļa likme, kuru maksā darba devējs</t>
  </si>
  <si>
    <t>Sakaru izdevumi</t>
  </si>
  <si>
    <t>1% no aprēķinātās atlīdzības summas 1. un 2. rinda)</t>
  </si>
  <si>
    <t>Licences dokumenta sagatavošana (papīrs, tonera izdevumi)</t>
  </si>
  <si>
    <t>2% no aprēķinātās atlīdzības summas 1. un 2. rinda)</t>
  </si>
  <si>
    <t>Ventspils Izglītības pārvaldes plānoto licenšu skaits "Interešu izglītības un pieaugušo neformālās izglītības programmas licencēšana"</t>
  </si>
  <si>
    <r>
      <t>Pašizmaksas pakalpojuma izcenojums, EUR (</t>
    </r>
    <r>
      <rPr>
        <b/>
        <sz val="11"/>
        <color theme="1"/>
        <rFont val="Times New Roman"/>
        <family val="1"/>
        <charset val="186"/>
      </rPr>
      <t>bez</t>
    </r>
    <r>
      <rPr>
        <sz val="11"/>
        <color theme="1"/>
        <rFont val="Times New Roman"/>
        <family val="1"/>
        <charset val="186"/>
      </rPr>
      <t xml:space="preserve"> PVN)</t>
    </r>
  </si>
  <si>
    <t>*Komisija sēde notiek reizi mēnesī, licensēšanas komisija 5 cilvēku sastāvā. Iesniegto dokumentu reģistrēšanai, pārbaudei, apkopošanai un sagatavošanai 1 licencei komisija velta 1 stundu laika. Viena komisijas locekļa atalgojums par stundu darba 2025.gadā ir 8,31 EUR = Bāzes mēnēšalgas likme 1237,06 EUR * koefic. 0,0056 * koefic 1,2)</t>
  </si>
  <si>
    <t>Izmaksas  viena maksas pakalpojuma nodrošināšanai</t>
  </si>
  <si>
    <t>Gads</t>
  </si>
  <si>
    <t>2025.gadā</t>
  </si>
  <si>
    <t>4% no aprēķinātās atlīdzības summas 1. un 2. rinda)</t>
  </si>
  <si>
    <r>
      <t>Pašizmaksas pakalpojuma izcenojums, EUR (</t>
    </r>
    <r>
      <rPr>
        <b/>
        <sz val="11"/>
        <color theme="1"/>
        <rFont val="Times New Roman"/>
        <family val="1"/>
        <charset val="186"/>
      </rPr>
      <t>bez PVN</t>
    </r>
    <r>
      <rPr>
        <sz val="11"/>
        <color theme="1"/>
        <rFont val="Times New Roman"/>
        <family val="1"/>
        <charset val="186"/>
      </rPr>
      <t>)</t>
    </r>
  </si>
  <si>
    <r>
      <t>Pašizmaksas pakalpojuma izcenojums, EUR (</t>
    </r>
    <r>
      <rPr>
        <b/>
        <sz val="11"/>
        <color theme="1"/>
        <rFont val="Times New Roman"/>
        <family val="1"/>
        <charset val="186"/>
      </rPr>
      <t>ar PVN</t>
    </r>
    <r>
      <rPr>
        <sz val="11"/>
        <color theme="1"/>
        <rFont val="Times New Roman"/>
        <family val="1"/>
        <charset val="186"/>
      </rPr>
      <t>)</t>
    </r>
  </si>
  <si>
    <r>
      <t xml:space="preserve">*Komisija sēde notiek reizi mēnesī, licensēšanas komisija </t>
    </r>
    <r>
      <rPr>
        <b/>
        <sz val="11"/>
        <color theme="1"/>
        <rFont val="Times New Roman"/>
        <family val="1"/>
        <charset val="186"/>
      </rPr>
      <t>5</t>
    </r>
    <r>
      <rPr>
        <sz val="11"/>
        <color theme="1"/>
        <rFont val="Times New Roman"/>
        <family val="1"/>
        <charset val="186"/>
      </rPr>
      <t xml:space="preserve"> cilvēku sastāvā. Iesniegto dokumentu reģistrēšanai, pārbaudei, apkopošanai un sagatavošanai 1 licencei komisija velta </t>
    </r>
    <r>
      <rPr>
        <b/>
        <sz val="11"/>
        <color theme="1"/>
        <rFont val="Times New Roman"/>
        <family val="1"/>
        <charset val="186"/>
      </rPr>
      <t>0,5 stundas laika</t>
    </r>
    <r>
      <rPr>
        <sz val="11"/>
        <color theme="1"/>
        <rFont val="Times New Roman"/>
        <family val="1"/>
        <charset val="186"/>
      </rPr>
      <t xml:space="preserve">. </t>
    </r>
  </si>
  <si>
    <t>Viena komisijas locekļa atalgojums par stundu darba 2025.gadā ir 8,31 EUR = Bāzes mēnēšalgas likme 1237,06 EUR * koefic. 0,0056 * koefic 1,2)</t>
  </si>
  <si>
    <t>Bāzes algas likme x koeficients 0,0056 x koeficients 1,2 x komisijas locekļu skaits (5 gab.) /3 (20 minūtes)</t>
  </si>
  <si>
    <t>29% no aprēķinātās atlīdzības summas 1. un 2. rinda)</t>
  </si>
  <si>
    <t>*Licences dublikāta izsniegšanai tiek patērēts 20 min laika= 8,31 EUR/h( likme 2025.gadā) / 3 =2,77 EUR/licence</t>
  </si>
  <si>
    <t>Izglītības pārvaldes vadītāja</t>
  </si>
  <si>
    <t>J.Bakanauska</t>
  </si>
  <si>
    <t>Sagatavoja:Vecākā ekonomiste</t>
  </si>
  <si>
    <t>K.Zvaigzne</t>
  </si>
  <si>
    <t>Pašvaldības iestādes "Ventspils Izglītības pārvalde"  metodika tarifa " Interešu izglītības programmu licencēšana un neformālās izglītības  programmas atļaujas izsniegšana, EUR/par licenci/ atļauju" aprēķināšanai</t>
  </si>
  <si>
    <t>Bāzes algas likme x koeficients 0,0056 x koeficients 1,2 x komisijas locekļu skaits (5 gab.) /2 (pusstunda)</t>
  </si>
  <si>
    <t>Bāzes algas likme x koeficients 0,0056 x koeficients 1,2 x komisijas locekļu skaits (5 gab.)</t>
  </si>
  <si>
    <t xml:space="preserve">Atalgojums </t>
  </si>
  <si>
    <t>Pašvaldības iestādes "Ventspils Izglītības pārvalde"  maksas pakalpojuma -  Interešu izglītības programmas licences vai neformālās izglītības  programmas atļaujas dublikāta izsniegšana, EUR/par licenci/ atļauju. Metodika tarifa aprēķināšanai</t>
  </si>
  <si>
    <t>Pašvaldības iestādes "Ventspils Izglītības pārvalde"  maksas pakalpojuma-  "Interešu izglītības programmu licences vai neformālās izglītības  programmas atļaujas termiņa pagarināšana, EUR/par licenci/ atļauju". Metodika tarifa aprēķināšanai</t>
  </si>
  <si>
    <t xml:space="preserve">Sociālais nodoklis, kuru maksā darba devējs </t>
  </si>
  <si>
    <t>Sociālais nodoklis, kuru maksā darba devējs</t>
  </si>
  <si>
    <t>Tiešās izmaksas</t>
  </si>
  <si>
    <t xml:space="preserve">Bāzes algas likme noteikta pamatojoties uz 2022. gada 29. decembra Ventspils valstspilsētas pašvaldības domes noteikumiem Nr.4 “Noteikumi par vienotu atlīdzības sistēmu Ventspils valstspilsētas pašvaldībā” </t>
  </si>
  <si>
    <t>7.3. pielikums</t>
  </si>
  <si>
    <t xml:space="preserve"> Metodika "Vienas licences vai atļaujas dublikāta izsniegšana" tarifa aprēķināšanai</t>
  </si>
  <si>
    <t xml:space="preserve"> Metodika "Vienas licences vai atļaujas termiņa pagarināšana" tarifa aprēķināšanai</t>
  </si>
  <si>
    <t>Metodika "Vienas licences vai atļaujas izsniegšana" tarifa aprēķināšanai</t>
  </si>
  <si>
    <t>Netiešās izmaksas</t>
  </si>
  <si>
    <t>Administratīvie izdevumi</t>
  </si>
  <si>
    <t>1% no tiešajiem izdevumiem</t>
  </si>
  <si>
    <t>Aprēķina formula: Tiešās izmaksas + Netiešās izmaksas / licenču vai atļauju skaits (1gab.)</t>
  </si>
  <si>
    <t>Ventspils valstspilsētas pašvaldības 2025.gada _____. oktobra lēmumam Nr.______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</si>
</sst>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Calibri"/>
      <family val="2"/>
      <scheme val="minor"/>
    </font>
    <font>
      <sz val="11"/>
      <color theme="1"/>
      <name val="Times New Roman"/>
      <family val="1"/>
      <charset val="186"/>
    </font>
    <font>
      <b/>
      <sz val="12"/>
      <color theme="1"/>
      <name val="Times New Roman"/>
      <family val="1"/>
      <charset val="186"/>
    </font>
    <font>
      <b/>
      <sz val="11"/>
      <color theme="1"/>
      <name val="Times New Roman"/>
      <family val="1"/>
      <charset val="186"/>
    </font>
    <font>
      <b/>
      <sz val="10"/>
      <color theme="1"/>
      <name val="Times New Roman"/>
      <family val="1"/>
      <charset val="186"/>
    </font>
    <font>
      <sz val="10"/>
      <color theme="1"/>
      <name val="Times New Roman"/>
      <family val="1"/>
      <charset val="186"/>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40">
    <xf numFmtId="0" fontId="0" fillId="0" borderId="0" xfId="0"/>
    <xf numFmtId="0" fontId="2" fillId="0" borderId="0" xfId="1" applyFont="1"/>
    <xf numFmtId="0" fontId="2" fillId="0" borderId="0" xfId="1" applyFont="1" applyAlignment="1">
      <alignment horizontal="right"/>
    </xf>
    <xf numFmtId="0" fontId="3" fillId="2" borderId="2" xfId="1" applyFont="1" applyFill="1" applyBorder="1" applyAlignment="1">
      <alignment horizontal="center" vertical="center"/>
    </xf>
    <xf numFmtId="0" fontId="3" fillId="2" borderId="2" xfId="1" applyFont="1" applyFill="1" applyBorder="1" applyAlignment="1">
      <alignment horizontal="center" vertical="center" wrapText="1"/>
    </xf>
    <xf numFmtId="9" fontId="3" fillId="2" borderId="2" xfId="1" applyNumberFormat="1" applyFont="1" applyFill="1" applyBorder="1" applyAlignment="1">
      <alignment horizontal="center" vertical="center" wrapText="1"/>
    </xf>
    <xf numFmtId="0" fontId="2" fillId="0" borderId="2" xfId="1" applyFont="1" applyBorder="1" applyAlignment="1">
      <alignment horizontal="center"/>
    </xf>
    <xf numFmtId="0" fontId="2" fillId="0" borderId="2" xfId="1" applyFont="1" applyBorder="1" applyAlignment="1">
      <alignment horizontal="center" vertical="center"/>
    </xf>
    <xf numFmtId="0" fontId="2" fillId="0" borderId="2" xfId="1" applyFont="1" applyBorder="1" applyAlignment="1">
      <alignment vertical="center"/>
    </xf>
    <xf numFmtId="2" fontId="2" fillId="0" borderId="2" xfId="1" applyNumberFormat="1" applyFont="1" applyBorder="1" applyAlignment="1">
      <alignment horizontal="center" vertical="center"/>
    </xf>
    <xf numFmtId="2" fontId="2" fillId="0" borderId="2" xfId="1" applyNumberFormat="1" applyFont="1" applyBorder="1" applyAlignment="1">
      <alignment horizontal="left" vertical="center" wrapText="1"/>
    </xf>
    <xf numFmtId="0" fontId="2" fillId="0" borderId="2" xfId="1" applyFont="1" applyBorder="1" applyAlignment="1">
      <alignment horizontal="left" vertical="center" wrapText="1"/>
    </xf>
    <xf numFmtId="2" fontId="2" fillId="0" borderId="2" xfId="1" applyNumberFormat="1" applyFont="1" applyBorder="1" applyAlignment="1">
      <alignment horizontal="center" wrapText="1"/>
    </xf>
    <xf numFmtId="2" fontId="2" fillId="0" borderId="2" xfId="1" applyNumberFormat="1" applyFont="1" applyBorder="1" applyAlignment="1">
      <alignment horizontal="center"/>
    </xf>
    <xf numFmtId="0" fontId="2" fillId="0" borderId="2" xfId="1" applyFont="1" applyBorder="1" applyAlignment="1">
      <alignment vertical="center" wrapText="1" shrinkToFit="1"/>
    </xf>
    <xf numFmtId="0" fontId="2" fillId="0" borderId="2" xfId="1" applyFont="1" applyBorder="1"/>
    <xf numFmtId="0" fontId="2" fillId="0" borderId="2" xfId="1" applyFont="1" applyBorder="1" applyAlignment="1">
      <alignment wrapText="1"/>
    </xf>
    <xf numFmtId="2" fontId="5" fillId="0" borderId="2" xfId="1" applyNumberFormat="1" applyFont="1" applyBorder="1" applyAlignment="1">
      <alignment horizontal="center"/>
    </xf>
    <xf numFmtId="0" fontId="4" fillId="0" borderId="2" xfId="1" applyFont="1" applyBorder="1" applyAlignment="1">
      <alignment horizontal="center"/>
    </xf>
    <xf numFmtId="0" fontId="2" fillId="0" borderId="0" xfId="1" applyFont="1" applyAlignment="1">
      <alignment horizontal="left" wrapText="1"/>
    </xf>
    <xf numFmtId="2" fontId="2" fillId="0" borderId="2" xfId="1" applyNumberFormat="1" applyFont="1" applyBorder="1" applyAlignment="1">
      <alignment horizontal="center" vertical="center" wrapText="1"/>
    </xf>
    <xf numFmtId="1" fontId="2" fillId="0" borderId="2" xfId="1" applyNumberFormat="1" applyFont="1" applyBorder="1" applyAlignment="1">
      <alignment horizontal="center" vertical="center"/>
    </xf>
    <xf numFmtId="2" fontId="4" fillId="0" borderId="2" xfId="1" applyNumberFormat="1" applyFont="1" applyBorder="1" applyAlignment="1">
      <alignment horizontal="center"/>
    </xf>
    <xf numFmtId="0" fontId="5" fillId="0" borderId="2" xfId="1" applyFont="1" applyBorder="1" applyAlignment="1">
      <alignment horizontal="center"/>
    </xf>
    <xf numFmtId="0" fontId="2" fillId="0" borderId="0" xfId="1" applyFont="1" applyAlignment="1">
      <alignment horizontal="left"/>
    </xf>
    <xf numFmtId="0" fontId="4" fillId="0" borderId="2" xfId="1" applyFont="1" applyBorder="1" applyAlignment="1">
      <alignment horizontal="left"/>
    </xf>
    <xf numFmtId="0" fontId="2" fillId="0" borderId="3" xfId="1" applyFont="1" applyBorder="1" applyAlignment="1">
      <alignment horizontal="center" vertical="center"/>
    </xf>
    <xf numFmtId="0" fontId="2" fillId="0" borderId="2" xfId="1" applyFont="1" applyBorder="1" applyAlignment="1">
      <alignment vertical="center" wrapText="1"/>
    </xf>
    <xf numFmtId="0" fontId="3" fillId="0" borderId="0" xfId="1" applyFont="1" applyAlignment="1">
      <alignment horizontal="left" vertical="center" wrapText="1"/>
    </xf>
    <xf numFmtId="0" fontId="2" fillId="0" borderId="1" xfId="1" applyFont="1" applyBorder="1" applyAlignment="1">
      <alignment horizontal="left" vertical="center" wrapText="1"/>
    </xf>
    <xf numFmtId="0" fontId="2" fillId="0" borderId="3" xfId="1" applyFont="1" applyBorder="1" applyAlignment="1">
      <alignment horizontal="left" wrapText="1"/>
    </xf>
    <xf numFmtId="0" fontId="2" fillId="0" borderId="0" xfId="1" applyFont="1" applyAlignment="1">
      <alignment horizontal="left" wrapText="1"/>
    </xf>
    <xf numFmtId="0" fontId="3" fillId="0" borderId="0" xfId="1" applyFont="1" applyAlignment="1">
      <alignment horizontal="left" wrapText="1"/>
    </xf>
    <xf numFmtId="49" fontId="6" fillId="0" borderId="0" xfId="1" applyNumberFormat="1" applyFont="1" applyAlignment="1">
      <alignment horizontal="left"/>
    </xf>
    <xf numFmtId="0" fontId="4" fillId="0" borderId="4" xfId="1" applyFont="1" applyBorder="1" applyAlignment="1">
      <alignment horizontal="left" vertical="center"/>
    </xf>
    <xf numFmtId="0" fontId="4" fillId="0" borderId="5" xfId="1" applyFont="1" applyBorder="1" applyAlignment="1">
      <alignment horizontal="left" vertical="center"/>
    </xf>
    <xf numFmtId="0" fontId="4" fillId="0" borderId="6" xfId="1" applyFont="1" applyBorder="1" applyAlignment="1">
      <alignment horizontal="left" vertical="center"/>
    </xf>
    <xf numFmtId="0" fontId="2" fillId="0" borderId="3" xfId="1" applyFont="1" applyBorder="1" applyAlignment="1">
      <alignment horizontal="left"/>
    </xf>
    <xf numFmtId="0" fontId="2" fillId="0" borderId="0" xfId="1" applyFont="1" applyAlignment="1">
      <alignment horizontal="left"/>
    </xf>
    <xf numFmtId="0" fontId="6" fillId="0" borderId="0" xfId="1" applyFont="1" applyAlignment="1">
      <alignment horizontal="left"/>
    </xf>
  </cellXfs>
  <cellStyles count="2">
    <cellStyle name="Parasts" xfId="0" builtinId="0"/>
    <cellStyle name="Parasts 2" xfId="1" xr:uid="{84C06026-DDD7-4466-8C80-9AD4B25C3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18852-B3CF-44C4-8848-3694FC44487C}">
  <sheetPr>
    <pageSetUpPr fitToPage="1"/>
  </sheetPr>
  <dimension ref="A1:E61"/>
  <sheetViews>
    <sheetView tabSelected="1" zoomScaleNormal="100" workbookViewId="0">
      <selection activeCell="D3" sqref="D3"/>
    </sheetView>
  </sheetViews>
  <sheetFormatPr defaultRowHeight="15" x14ac:dyDescent="0.25"/>
  <cols>
    <col min="1" max="1" width="8.28515625" style="1" customWidth="1"/>
    <col min="2" max="2" width="61.28515625" style="1" customWidth="1"/>
    <col min="3" max="3" width="33.85546875" style="1" hidden="1" customWidth="1"/>
    <col min="4" max="4" width="47.85546875" style="1" customWidth="1"/>
    <col min="5" max="5" width="16.42578125" style="1" hidden="1" customWidth="1"/>
    <col min="6" max="16384" width="9.140625" style="1"/>
  </cols>
  <sheetData>
    <row r="1" spans="1:5" x14ac:dyDescent="0.25">
      <c r="D1" s="2" t="s">
        <v>41</v>
      </c>
    </row>
    <row r="2" spans="1:5" x14ac:dyDescent="0.25">
      <c r="D2" s="2" t="s">
        <v>49</v>
      </c>
    </row>
    <row r="3" spans="1:5" ht="9.75" customHeight="1" x14ac:dyDescent="0.25"/>
    <row r="4" spans="1:5" ht="39.75" customHeight="1" x14ac:dyDescent="0.25">
      <c r="A4" s="28" t="s">
        <v>31</v>
      </c>
      <c r="B4" s="28"/>
      <c r="C4" s="28"/>
      <c r="D4" s="28"/>
      <c r="E4" s="28"/>
    </row>
    <row r="5" spans="1:5" ht="42" hidden="1" customHeight="1" x14ac:dyDescent="0.25">
      <c r="A5" s="29" t="s">
        <v>0</v>
      </c>
      <c r="B5" s="29"/>
      <c r="C5" s="29"/>
      <c r="D5" s="29"/>
      <c r="E5" s="29"/>
    </row>
    <row r="6" spans="1:5" ht="36" customHeight="1" x14ac:dyDescent="0.25">
      <c r="A6" s="3" t="s">
        <v>1</v>
      </c>
      <c r="B6" s="3" t="s">
        <v>2</v>
      </c>
      <c r="C6" s="4" t="s">
        <v>3</v>
      </c>
      <c r="D6" s="4" t="s">
        <v>44</v>
      </c>
      <c r="E6" s="4" t="s">
        <v>4</v>
      </c>
    </row>
    <row r="7" spans="1:5" ht="15" customHeight="1" x14ac:dyDescent="0.25">
      <c r="A7" s="3"/>
      <c r="B7" s="3" t="s">
        <v>5</v>
      </c>
      <c r="C7" s="4">
        <v>1237.06</v>
      </c>
      <c r="D7" s="4"/>
      <c r="E7" s="5">
        <v>0.5</v>
      </c>
    </row>
    <row r="8" spans="1:5" x14ac:dyDescent="0.25">
      <c r="A8" s="6" t="s">
        <v>6</v>
      </c>
      <c r="B8" s="6">
        <v>1</v>
      </c>
      <c r="C8" s="6">
        <v>2</v>
      </c>
      <c r="D8" s="6">
        <v>2</v>
      </c>
      <c r="E8" s="6">
        <v>6</v>
      </c>
    </row>
    <row r="9" spans="1:5" x14ac:dyDescent="0.25">
      <c r="A9" s="6"/>
      <c r="B9" s="25" t="s">
        <v>39</v>
      </c>
      <c r="C9" s="6"/>
      <c r="D9" s="6"/>
      <c r="E9" s="6"/>
    </row>
    <row r="10" spans="1:5" ht="30" x14ac:dyDescent="0.25">
      <c r="A10" s="7">
        <v>1</v>
      </c>
      <c r="B10" s="8" t="s">
        <v>7</v>
      </c>
      <c r="C10" s="9">
        <f>ROUND((5*(C7*0.0056*1.2)),2)</f>
        <v>41.57</v>
      </c>
      <c r="D10" s="10" t="s">
        <v>33</v>
      </c>
      <c r="E10" s="9"/>
    </row>
    <row r="11" spans="1:5" ht="15" customHeight="1" x14ac:dyDescent="0.25">
      <c r="A11" s="7">
        <v>2</v>
      </c>
      <c r="B11" s="8" t="s">
        <v>38</v>
      </c>
      <c r="C11" s="7">
        <f>ROUND((C10*23.59%),2)</f>
        <v>9.81</v>
      </c>
      <c r="D11" s="11" t="s">
        <v>8</v>
      </c>
      <c r="E11" s="6"/>
    </row>
    <row r="12" spans="1:5" x14ac:dyDescent="0.25">
      <c r="A12" s="7">
        <v>3</v>
      </c>
      <c r="B12" s="8" t="s">
        <v>9</v>
      </c>
      <c r="C12" s="9">
        <f>12/25</f>
        <v>0.48</v>
      </c>
      <c r="D12" s="12" t="s">
        <v>10</v>
      </c>
      <c r="E12" s="13"/>
    </row>
    <row r="13" spans="1:5" ht="17.25" customHeight="1" x14ac:dyDescent="0.25">
      <c r="A13" s="7">
        <v>4</v>
      </c>
      <c r="B13" s="14" t="s">
        <v>11</v>
      </c>
      <c r="C13" s="9">
        <f>25/25</f>
        <v>1</v>
      </c>
      <c r="D13" s="12" t="s">
        <v>12</v>
      </c>
      <c r="E13" s="6"/>
    </row>
    <row r="14" spans="1:5" x14ac:dyDescent="0.25">
      <c r="A14" s="6">
        <v>5</v>
      </c>
      <c r="B14" s="25" t="s">
        <v>45</v>
      </c>
      <c r="C14" s="13">
        <f>SUM(C10:C13)</f>
        <v>52.86</v>
      </c>
      <c r="D14" s="13"/>
      <c r="E14" s="13"/>
    </row>
    <row r="15" spans="1:5" ht="18.75" customHeight="1" x14ac:dyDescent="0.25">
      <c r="A15" s="7">
        <f>A14+1</f>
        <v>6</v>
      </c>
      <c r="B15" s="27" t="s">
        <v>46</v>
      </c>
      <c r="C15" s="7">
        <v>1</v>
      </c>
      <c r="D15" s="7" t="s">
        <v>47</v>
      </c>
      <c r="E15" s="7"/>
    </row>
    <row r="16" spans="1:5" ht="17.25" hidden="1" customHeight="1" x14ac:dyDescent="0.25">
      <c r="A16" s="6">
        <f>A15+1</f>
        <v>7</v>
      </c>
      <c r="B16" s="16" t="s">
        <v>14</v>
      </c>
      <c r="C16" s="17">
        <f>ROUND((C14/C15),2)</f>
        <v>52.86</v>
      </c>
      <c r="D16" s="17"/>
      <c r="E16" s="17">
        <f>C16*1.5</f>
        <v>79.289999999999992</v>
      </c>
    </row>
    <row r="17" spans="1:5" ht="24" customHeight="1" x14ac:dyDescent="0.25">
      <c r="A17" s="26">
        <f>A15+1</f>
        <v>7</v>
      </c>
      <c r="B17" s="34" t="s">
        <v>48</v>
      </c>
      <c r="C17" s="35"/>
      <c r="D17" s="36"/>
      <c r="E17" s="18">
        <f>ROUND((E16*1.21),2)</f>
        <v>95.94</v>
      </c>
    </row>
    <row r="18" spans="1:5" ht="29.25" customHeight="1" x14ac:dyDescent="0.25">
      <c r="A18" s="30" t="s">
        <v>40</v>
      </c>
      <c r="B18" s="30"/>
      <c r="C18" s="30"/>
      <c r="D18" s="30"/>
    </row>
    <row r="19" spans="1:5" ht="64.5" hidden="1" customHeight="1" x14ac:dyDescent="0.25">
      <c r="A19" s="31" t="s">
        <v>15</v>
      </c>
      <c r="B19" s="31"/>
      <c r="C19" s="31"/>
      <c r="D19" s="31"/>
    </row>
    <row r="20" spans="1:5" ht="7.5" customHeight="1" x14ac:dyDescent="0.25">
      <c r="A20" s="19"/>
      <c r="B20" s="19"/>
      <c r="C20" s="19"/>
      <c r="D20" s="19"/>
    </row>
    <row r="21" spans="1:5" ht="49.5" customHeight="1" x14ac:dyDescent="0.25">
      <c r="A21" s="32" t="s">
        <v>36</v>
      </c>
      <c r="B21" s="32"/>
      <c r="C21" s="32"/>
      <c r="D21" s="32"/>
      <c r="E21" s="32"/>
    </row>
    <row r="22" spans="1:5" ht="7.5" customHeight="1" x14ac:dyDescent="0.25"/>
    <row r="23" spans="1:5" ht="39" customHeight="1" x14ac:dyDescent="0.25">
      <c r="A23" s="3" t="s">
        <v>1</v>
      </c>
      <c r="B23" s="3" t="s">
        <v>2</v>
      </c>
      <c r="C23" s="4" t="s">
        <v>16</v>
      </c>
      <c r="D23" s="4" t="s">
        <v>43</v>
      </c>
      <c r="E23" s="4" t="s">
        <v>4</v>
      </c>
    </row>
    <row r="24" spans="1:5" ht="15.75" hidden="1" x14ac:dyDescent="0.25">
      <c r="A24" s="3"/>
      <c r="B24" s="3" t="s">
        <v>17</v>
      </c>
      <c r="C24" s="4" t="s">
        <v>18</v>
      </c>
      <c r="D24" s="4"/>
      <c r="E24" s="4"/>
    </row>
    <row r="25" spans="1:5" ht="15.75" x14ac:dyDescent="0.25">
      <c r="A25" s="3"/>
      <c r="B25" s="3" t="s">
        <v>5</v>
      </c>
      <c r="C25" s="4">
        <v>1237.06</v>
      </c>
      <c r="D25" s="4"/>
      <c r="E25" s="5">
        <v>0.5</v>
      </c>
    </row>
    <row r="26" spans="1:5" x14ac:dyDescent="0.25">
      <c r="A26" s="6" t="s">
        <v>6</v>
      </c>
      <c r="B26" s="6">
        <v>1</v>
      </c>
      <c r="C26" s="6">
        <v>2</v>
      </c>
      <c r="D26" s="6">
        <v>2</v>
      </c>
      <c r="E26" s="6">
        <v>6</v>
      </c>
    </row>
    <row r="27" spans="1:5" x14ac:dyDescent="0.25">
      <c r="A27" s="6"/>
      <c r="B27" s="25" t="s">
        <v>39</v>
      </c>
      <c r="C27" s="6"/>
      <c r="D27" s="6"/>
      <c r="E27" s="6"/>
    </row>
    <row r="28" spans="1:5" ht="30" x14ac:dyDescent="0.25">
      <c r="A28" s="7">
        <v>1</v>
      </c>
      <c r="B28" s="8" t="s">
        <v>34</v>
      </c>
      <c r="C28" s="9">
        <f>ROUND((5*(C25*0.0056*1.2)),2)/2</f>
        <v>20.785</v>
      </c>
      <c r="D28" s="10" t="s">
        <v>32</v>
      </c>
      <c r="E28" s="9"/>
    </row>
    <row r="29" spans="1:5" ht="21.75" customHeight="1" x14ac:dyDescent="0.25">
      <c r="A29" s="7">
        <v>2</v>
      </c>
      <c r="B29" s="8" t="s">
        <v>37</v>
      </c>
      <c r="C29" s="7">
        <f>ROUND((C28*23.59%),2)</f>
        <v>4.9000000000000004</v>
      </c>
      <c r="D29" s="11" t="s">
        <v>8</v>
      </c>
      <c r="E29" s="6"/>
    </row>
    <row r="30" spans="1:5" x14ac:dyDescent="0.25">
      <c r="A30" s="7">
        <v>3</v>
      </c>
      <c r="B30" s="8" t="s">
        <v>9</v>
      </c>
      <c r="C30" s="9">
        <v>0.48</v>
      </c>
      <c r="D30" s="20" t="s">
        <v>12</v>
      </c>
      <c r="E30" s="13"/>
    </row>
    <row r="31" spans="1:5" x14ac:dyDescent="0.25">
      <c r="A31" s="7">
        <v>4</v>
      </c>
      <c r="B31" s="14" t="s">
        <v>11</v>
      </c>
      <c r="C31" s="9">
        <v>1</v>
      </c>
      <c r="D31" s="20" t="s">
        <v>19</v>
      </c>
      <c r="E31" s="6"/>
    </row>
    <row r="32" spans="1:5" x14ac:dyDescent="0.25">
      <c r="A32" s="6">
        <f>A31+1</f>
        <v>5</v>
      </c>
      <c r="B32" s="25" t="s">
        <v>45</v>
      </c>
      <c r="C32" s="13">
        <f>SUM(C28:C31)</f>
        <v>27.165000000000003</v>
      </c>
      <c r="D32" s="13"/>
      <c r="E32" s="13"/>
    </row>
    <row r="33" spans="1:5" x14ac:dyDescent="0.25">
      <c r="A33" s="6">
        <f>A32+1</f>
        <v>6</v>
      </c>
      <c r="B33" s="27" t="s">
        <v>46</v>
      </c>
      <c r="C33" s="21">
        <v>1</v>
      </c>
      <c r="D33" s="7" t="s">
        <v>47</v>
      </c>
      <c r="E33" s="7"/>
    </row>
    <row r="34" spans="1:5" x14ac:dyDescent="0.25">
      <c r="A34" s="6">
        <f>A33+1</f>
        <v>7</v>
      </c>
      <c r="B34" s="34" t="s">
        <v>48</v>
      </c>
      <c r="C34" s="35"/>
      <c r="D34" s="36"/>
      <c r="E34" s="17">
        <f>C34*1.5</f>
        <v>0</v>
      </c>
    </row>
    <row r="35" spans="1:5" hidden="1" x14ac:dyDescent="0.25">
      <c r="A35" s="6">
        <f>A34+1</f>
        <v>8</v>
      </c>
      <c r="B35" s="16" t="s">
        <v>21</v>
      </c>
      <c r="C35" s="22">
        <f>C34*1.21</f>
        <v>0</v>
      </c>
      <c r="D35" s="22"/>
      <c r="E35" s="22">
        <f>E34*1.21</f>
        <v>0</v>
      </c>
    </row>
    <row r="36" spans="1:5" hidden="1" x14ac:dyDescent="0.25">
      <c r="A36" s="30" t="s">
        <v>22</v>
      </c>
      <c r="B36" s="30"/>
      <c r="C36" s="30"/>
      <c r="D36" s="30"/>
    </row>
    <row r="37" spans="1:5" hidden="1" x14ac:dyDescent="0.25">
      <c r="A37" s="30" t="s">
        <v>23</v>
      </c>
      <c r="B37" s="30"/>
      <c r="C37" s="30"/>
      <c r="D37" s="30"/>
    </row>
    <row r="38" spans="1:5" ht="9" customHeight="1" x14ac:dyDescent="0.25">
      <c r="A38" s="19"/>
      <c r="B38" s="19"/>
      <c r="C38" s="19"/>
      <c r="D38" s="19"/>
    </row>
    <row r="39" spans="1:5" ht="51.75" customHeight="1" x14ac:dyDescent="0.25">
      <c r="A39" s="28" t="s">
        <v>35</v>
      </c>
      <c r="B39" s="28"/>
      <c r="C39" s="28"/>
      <c r="D39" s="28"/>
    </row>
    <row r="40" spans="1:5" ht="3.75" customHeight="1" x14ac:dyDescent="0.25"/>
    <row r="41" spans="1:5" ht="31.5" x14ac:dyDescent="0.25">
      <c r="A41" s="3" t="s">
        <v>1</v>
      </c>
      <c r="B41" s="3" t="s">
        <v>2</v>
      </c>
      <c r="C41" s="4" t="s">
        <v>16</v>
      </c>
      <c r="D41" s="4" t="s">
        <v>42</v>
      </c>
      <c r="E41" s="4" t="s">
        <v>4</v>
      </c>
    </row>
    <row r="42" spans="1:5" ht="15.75" x14ac:dyDescent="0.25">
      <c r="A42" s="3"/>
      <c r="B42" s="3" t="s">
        <v>5</v>
      </c>
      <c r="C42" s="4">
        <v>1237.06</v>
      </c>
      <c r="D42" s="4"/>
      <c r="E42" s="5">
        <v>0.5</v>
      </c>
    </row>
    <row r="43" spans="1:5" x14ac:dyDescent="0.25">
      <c r="A43" s="6" t="s">
        <v>6</v>
      </c>
      <c r="B43" s="6">
        <v>1</v>
      </c>
      <c r="C43" s="6">
        <v>2</v>
      </c>
      <c r="D43" s="6">
        <v>3</v>
      </c>
      <c r="E43" s="6">
        <v>6</v>
      </c>
    </row>
    <row r="44" spans="1:5" x14ac:dyDescent="0.25">
      <c r="A44" s="6"/>
      <c r="B44" s="25" t="s">
        <v>39</v>
      </c>
      <c r="C44" s="6"/>
      <c r="D44" s="6"/>
      <c r="E44" s="6"/>
    </row>
    <row r="45" spans="1:5" ht="30" x14ac:dyDescent="0.25">
      <c r="A45" s="6">
        <v>1</v>
      </c>
      <c r="B45" s="15" t="s">
        <v>7</v>
      </c>
      <c r="C45" s="9">
        <f>ROUND((1*(C42*0.0056*1.2)),2)/3</f>
        <v>2.77</v>
      </c>
      <c r="D45" s="10" t="s">
        <v>24</v>
      </c>
      <c r="E45" s="9"/>
    </row>
    <row r="46" spans="1:5" ht="27" customHeight="1" x14ac:dyDescent="0.25">
      <c r="A46" s="7">
        <v>2</v>
      </c>
      <c r="B46" s="8" t="s">
        <v>38</v>
      </c>
      <c r="C46" s="7">
        <f>ROUND((C45*23.59%),2)</f>
        <v>0.65</v>
      </c>
      <c r="D46" s="11" t="s">
        <v>8</v>
      </c>
      <c r="E46" s="6"/>
    </row>
    <row r="47" spans="1:5" x14ac:dyDescent="0.25">
      <c r="A47" s="7">
        <v>3</v>
      </c>
      <c r="B47" s="14" t="s">
        <v>11</v>
      </c>
      <c r="C47" s="9">
        <v>1</v>
      </c>
      <c r="D47" s="20" t="s">
        <v>25</v>
      </c>
      <c r="E47" s="6"/>
    </row>
    <row r="48" spans="1:5" x14ac:dyDescent="0.25">
      <c r="A48" s="7">
        <f>A47+1</f>
        <v>4</v>
      </c>
      <c r="B48" s="25" t="s">
        <v>45</v>
      </c>
      <c r="C48" s="13">
        <f>SUM(C44:C47)</f>
        <v>4.42</v>
      </c>
      <c r="D48" s="13"/>
      <c r="E48" s="6"/>
    </row>
    <row r="49" spans="1:5" x14ac:dyDescent="0.25">
      <c r="A49" s="7">
        <f>A48+1</f>
        <v>5</v>
      </c>
      <c r="B49" s="27" t="s">
        <v>46</v>
      </c>
      <c r="C49" s="21">
        <v>1</v>
      </c>
      <c r="D49" s="7" t="s">
        <v>47</v>
      </c>
      <c r="E49" s="6"/>
    </row>
    <row r="50" spans="1:5" x14ac:dyDescent="0.25">
      <c r="A50" s="7">
        <f>A49+1</f>
        <v>6</v>
      </c>
      <c r="B50" s="34" t="s">
        <v>48</v>
      </c>
      <c r="C50" s="35"/>
      <c r="D50" s="36"/>
      <c r="E50" s="13"/>
    </row>
    <row r="51" spans="1:5" ht="30" hidden="1" x14ac:dyDescent="0.25">
      <c r="A51" s="6">
        <v>5</v>
      </c>
      <c r="B51" s="16" t="s">
        <v>13</v>
      </c>
      <c r="C51" s="21">
        <v>1</v>
      </c>
      <c r="D51" s="21"/>
      <c r="E51" s="7"/>
    </row>
    <row r="52" spans="1:5" hidden="1" x14ac:dyDescent="0.25">
      <c r="A52" s="6">
        <v>6</v>
      </c>
      <c r="B52" s="16" t="s">
        <v>20</v>
      </c>
      <c r="C52" s="23">
        <f>ROUND((C50/C51),2)</f>
        <v>0</v>
      </c>
      <c r="D52" s="23"/>
      <c r="E52" s="23">
        <f>C52*1.5</f>
        <v>0</v>
      </c>
    </row>
    <row r="53" spans="1:5" hidden="1" x14ac:dyDescent="0.25">
      <c r="A53" s="6">
        <v>7</v>
      </c>
      <c r="B53" s="16" t="s">
        <v>21</v>
      </c>
      <c r="C53" s="22">
        <f>ROUND((C52*1.21),2)</f>
        <v>0</v>
      </c>
      <c r="D53" s="22"/>
      <c r="E53" s="22">
        <f>ROUND((E52*1.21),2)</f>
        <v>0</v>
      </c>
    </row>
    <row r="54" spans="1:5" hidden="1" x14ac:dyDescent="0.25">
      <c r="A54" s="37" t="s">
        <v>26</v>
      </c>
      <c r="B54" s="37"/>
      <c r="C54" s="37"/>
      <c r="D54" s="24"/>
    </row>
    <row r="55" spans="1:5" ht="7.5" customHeight="1" x14ac:dyDescent="0.25"/>
    <row r="56" spans="1:5" ht="30.75" customHeight="1" x14ac:dyDescent="0.25">
      <c r="A56" s="38" t="s">
        <v>27</v>
      </c>
      <c r="B56" s="38"/>
      <c r="C56" s="1" t="s">
        <v>28</v>
      </c>
      <c r="D56" s="1" t="s">
        <v>28</v>
      </c>
    </row>
    <row r="57" spans="1:5" ht="6" customHeight="1" x14ac:dyDescent="0.25"/>
    <row r="58" spans="1:5" ht="23.25" customHeight="1" x14ac:dyDescent="0.25"/>
    <row r="59" spans="1:5" x14ac:dyDescent="0.25">
      <c r="A59" s="39" t="s">
        <v>29</v>
      </c>
      <c r="B59" s="39"/>
    </row>
    <row r="60" spans="1:5" x14ac:dyDescent="0.25">
      <c r="A60" s="39" t="s">
        <v>30</v>
      </c>
      <c r="B60" s="39"/>
    </row>
    <row r="61" spans="1:5" x14ac:dyDescent="0.25">
      <c r="A61" s="33">
        <v>63601233</v>
      </c>
      <c r="B61" s="33"/>
    </row>
  </sheetData>
  <mergeCells count="16">
    <mergeCell ref="A61:B61"/>
    <mergeCell ref="B17:D17"/>
    <mergeCell ref="B34:D34"/>
    <mergeCell ref="B50:D50"/>
    <mergeCell ref="A37:D37"/>
    <mergeCell ref="A39:D39"/>
    <mergeCell ref="A54:C54"/>
    <mergeCell ref="A56:B56"/>
    <mergeCell ref="A59:B59"/>
    <mergeCell ref="A60:B60"/>
    <mergeCell ref="A36:D36"/>
    <mergeCell ref="A4:E4"/>
    <mergeCell ref="A5:E5"/>
    <mergeCell ref="A18:D18"/>
    <mergeCell ref="A19:D19"/>
    <mergeCell ref="A21:E21"/>
  </mergeCells>
  <pageMargins left="0.7" right="0.7" top="0.75" bottom="0.75" header="0.3" footer="0.3"/>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20.piel.Programmu licencēšana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Zvaigzne</dc:creator>
  <cp:lastModifiedBy>Kristīne Zvaigzne</cp:lastModifiedBy>
  <cp:lastPrinted>2025-10-21T06:03:21Z</cp:lastPrinted>
  <dcterms:created xsi:type="dcterms:W3CDTF">2025-10-20T12:44:29Z</dcterms:created>
  <dcterms:modified xsi:type="dcterms:W3CDTF">2025-10-21T06:03:38Z</dcterms:modified>
</cp:coreProperties>
</file>